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600" windowHeight="11760" activeTab="0"/>
  </bookViews>
  <sheets>
    <sheet name="380-пп" sheetId="1" r:id="rId1"/>
  </sheets>
  <definedNames>
    <definedName name="Par179" localSheetId="0">'380-пп'!#REF!</definedName>
    <definedName name="Par180" localSheetId="0">'380-пп'!#REF!</definedName>
    <definedName name="Par203" localSheetId="0">'380-пп'!#REF!</definedName>
    <definedName name="Par204" localSheetId="0">'380-пп'!#REF!</definedName>
    <definedName name="Par208" localSheetId="0">'380-пп'!#REF!</definedName>
    <definedName name="Par217" localSheetId="0">'380-пп'!#REF!</definedName>
    <definedName name="Par235" localSheetId="0">'380-пп'!#REF!</definedName>
    <definedName name="Par253" localSheetId="0">'380-пп'!#REF!</definedName>
    <definedName name="Par61" localSheetId="0">'380-пп'!$B$17</definedName>
    <definedName name="Par62" localSheetId="0">'380-пп'!$C$17</definedName>
    <definedName name="Par63" localSheetId="0">'380-пп'!$D$17</definedName>
    <definedName name="Par64" localSheetId="0">'380-пп'!$E$17</definedName>
    <definedName name="Par97" localSheetId="0">'380-пп'!$F$27</definedName>
    <definedName name="Par98" localSheetId="0">'380-пп'!$G$27</definedName>
    <definedName name="_xlnm.Print_Area" localSheetId="0">'380-пп'!$A$1:$L$41</definedName>
  </definedNames>
  <calcPr fullCalcOnLoad="1"/>
</workbook>
</file>

<file path=xl/sharedStrings.xml><?xml version="1.0" encoding="utf-8"?>
<sst xmlns="http://schemas.openxmlformats.org/spreadsheetml/2006/main" count="75" uniqueCount="65">
  <si>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</si>
  <si>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</si>
  <si>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</si>
  <si>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</si>
  <si>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</si>
  <si>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</si>
  <si>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</si>
  <si>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</si>
  <si>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</si>
  <si>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</si>
  <si>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</si>
  <si>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</si>
  <si>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</si>
  <si>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</si>
  <si>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</si>
  <si>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</si>
  <si>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</si>
  <si>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</si>
  <si>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</si>
  <si>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</si>
  <si>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</si>
  <si>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</si>
  <si>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</si>
  <si>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</si>
  <si>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Характеристика причин отклонения показателя качества государственной услуги (работы) от нормативного 
значения</t>
  </si>
  <si>
    <t>ВСЕГО</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</si>
  <si>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</si>
  <si>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</si>
  <si>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</si>
  <si>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</si>
  <si>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</si>
  <si>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</si>
  <si>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</si>
  <si>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</si>
  <si>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</si>
  <si>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</si>
  <si>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22889000Р69100310002001</t>
  </si>
  <si>
    <t>Семей</t>
  </si>
  <si>
    <t>Данные по СОСТОЯНИЮ СЧЕТА</t>
  </si>
  <si>
    <t>гр.7 итого ПОСТУПЛЕНИЕ СРЕДСТВ</t>
  </si>
  <si>
    <t>СКРЫТЬ!</t>
  </si>
  <si>
    <t>гр.6 План хозДеят-ти "ВЫПЛАТ" остатки за прошлый год (1111) разрешено</t>
  </si>
  <si>
    <t>гр8 ВЫПЛАТЫ итого плюс остатки за прошлый год (1111) по гр8</t>
  </si>
  <si>
    <t>Директор государственного бюджетного учреждения "Социально-реабилитационный центр для несовершеннолетних"Оленинского  района</t>
  </si>
  <si>
    <t>"Социально-рабилитационный центр для несовершеннолетних"  Оленинского района</t>
  </si>
  <si>
    <r>
      <t xml:space="preserve">(6 месяцев, </t>
    </r>
    <r>
      <rPr>
        <b/>
        <u val="single"/>
        <sz val="11"/>
        <rFont val="Times New Roman"/>
        <family val="1"/>
      </rPr>
      <t>9 месяцев</t>
    </r>
    <r>
      <rPr>
        <b/>
        <sz val="11"/>
        <rFont val="Times New Roman"/>
        <family val="1"/>
      </rPr>
      <t>,</t>
    </r>
    <r>
      <rPr>
        <b/>
        <sz val="12"/>
        <rFont val="Times New Roman"/>
        <family val="1"/>
      </rPr>
      <t xml:space="preserve"> год</t>
    </r>
    <r>
      <rPr>
        <sz val="11"/>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</si>
  <si>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</si>
  <si>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</si>
  <si>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</si>
  <si>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</si>
  <si>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r>
      <rPr>
        <b/>
        <sz val="11"/>
        <rFont val="Times New Roman"/>
        <family val="1"/>
      </rPr>
      <t xml:space="preserve">Государственная услуга 6    </t>
    </r>
    <r>
      <rPr>
        <sz val="11"/>
        <rFont val="Times New Roman"/>
        <family val="1"/>
      </rPr>
      <t xml:space="preserve">                               Предоставление срочных социальных услуг</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</si>
  <si>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</si>
  <si>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 xml:space="preserve">Государственная услуга 7    </t>
    </r>
    <r>
      <rPr>
        <sz val="11"/>
        <rFont val="Times New Roman"/>
        <family val="1"/>
      </rPr>
      <t xml:space="preserve">                               Предоставление срочных социальных услуг</t>
    </r>
  </si>
  <si>
    <r>
      <rPr>
        <b/>
        <sz val="11"/>
        <rFont val="Times New Roman"/>
        <family val="1"/>
      </rPr>
      <t xml:space="preserve">Государственная работа 1                                                   </t>
    </r>
    <r>
      <rPr>
        <sz val="11"/>
        <rFont val="Times New Roman"/>
        <family val="1"/>
      </rPr>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r>
  </si>
  <si>
    <r>
      <t xml:space="preserve">Численность семей, получивших социальное сопровождение </t>
    </r>
    <r>
      <rPr>
        <sz val="11"/>
        <rFont val="Times New Roman"/>
        <family val="1"/>
      </rPr>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r>
  </si>
  <si>
    <r>
      <t xml:space="preserve">за отчетный период с </t>
    </r>
    <r>
      <rPr>
        <b/>
        <u val="single"/>
        <sz val="16"/>
        <rFont val="Times New Roman"/>
        <family val="1"/>
      </rPr>
      <t>01.01.2023</t>
    </r>
    <r>
      <rPr>
        <b/>
        <sz val="16"/>
        <rFont val="Times New Roman"/>
        <family val="1"/>
      </rPr>
      <t xml:space="preserve"> </t>
    </r>
    <r>
      <rPr>
        <sz val="11"/>
        <rFont val="Times New Roman"/>
        <family val="1"/>
      </rPr>
      <t xml:space="preserve">по </t>
    </r>
    <r>
      <rPr>
        <b/>
        <u val="single"/>
        <sz val="16"/>
        <rFont val="Times New Roman"/>
        <family val="1"/>
      </rPr>
      <t>30.06.2023</t>
    </r>
  </si>
  <si>
    <t>__________ Т.В.Прозорова
" ______ "июля       2023 г.</t>
  </si>
  <si>
    <t>Министр семейной и демографичечукой политики           Тверской области                                                                                                        _______________ А.Н.Буданцева
" ______ "   июля          2023 г.</t>
  </si>
  <si>
    <t>8700000.99.0.АЭ24АА02000</t>
  </si>
  <si>
    <t>8700000.99.0.АЭ24АА05000</t>
  </si>
  <si>
    <t>8700000.99.0.АЭ24АА06000</t>
  </si>
  <si>
    <t>8700000.99.0.АЭ24АА07000</t>
  </si>
  <si>
    <t>8700000.99.0.АЭ24АА08000</t>
  </si>
  <si>
    <t>8700000.99.0.АЭ25АА77000</t>
  </si>
  <si>
    <t>8700000.99.0.АЭ25АА78000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</si>
</sst>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s>
  <fonts count="53">
    <font>
      <sz val="11"/>
      <color theme="1"/>
      <name val="Calibri"/>
      <family val="2"/>
    </font>
    <font>
      <sz val="11"/>
      <color indexed="8"/>
      <name val="Calibri"/>
      <family val="2"/>
    </font>
    <font>
      <sz val="11"/>
      <name val="Times New Roman"/>
      <family val="1"/>
    </font>
    <font>
      <b/>
      <sz val="14"/>
      <name val="Times New Roman"/>
      <family val="1"/>
    </font>
    <font>
      <sz val="14"/>
      <name val="Times New Roman"/>
      <family val="1"/>
    </font>
    <font>
      <b/>
      <sz val="11"/>
      <name val="Times New Roman"/>
      <family val="1"/>
    </font>
    <font>
      <sz val="10"/>
      <name val="Times New Roman"/>
      <family val="1"/>
    </font>
    <font>
      <b/>
      <sz val="12"/>
      <name val="Times New Roman"/>
      <family val="1"/>
    </font>
    <font>
      <u val="single"/>
      <sz val="11"/>
      <name val="Times New Roman"/>
      <family val="1"/>
    </font>
    <font>
      <b/>
      <u val="single"/>
      <sz val="16"/>
      <name val="Times New Roman"/>
      <family val="1"/>
    </font>
    <font>
      <b/>
      <sz val="16"/>
      <name val="Times New Roman"/>
      <family val="1"/>
    </font>
    <font>
      <b/>
      <u val="single"/>
      <sz val="11"/>
      <name val="Times New Roman"/>
      <family val="1"/>
    </font>
    <font>
      <sz val="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medium"/>
    </border>
    <border>
      <left style="thin"/>
      <right style="thin"/>
      <top>
        <color indexed="63"/>
      </top>
      <bottom style="mediu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medium">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medium"/>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color rgb="FF000000"/>
      </right>
      <top style="medium"/>
      <bottom style="medium"/>
    </border>
    <border>
      <left style="thin">
        <color rgb="FF000000"/>
      </left>
      <right>
        <color indexed="63"/>
      </right>
      <top style="medium"/>
      <bottom style="medium"/>
    </border>
    <border>
      <left style="medium"/>
      <right style="thin">
        <color rgb="FF000000"/>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4" fontId="34" fillId="0" borderId="1">
      <alignment horizontal="right" vertical="top" shrinkToFit="1"/>
      <protection/>
    </xf>
    <xf numFmtId="4" fontId="34" fillId="19" borderId="1">
      <alignment horizontal="right" vertical="top" shrinkToFit="1"/>
      <protection/>
    </xf>
    <xf numFmtId="4" fontId="34" fillId="20" borderId="2">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95">
    <xf numFmtId="0" fontId="0" fillId="0" borderId="0" xfId="0" applyFont="1" applyAlignment="1">
      <alignment/>
    </xf>
    <xf numFmtId="0" fontId="52" fillId="0" borderId="0" xfId="0" applyFont="1" applyAlignment="1">
      <alignment/>
    </xf>
    <xf numFmtId="0" fontId="52" fillId="33" borderId="0" xfId="0" applyFont="1" applyFill="1" applyAlignment="1">
      <alignment/>
    </xf>
    <xf numFmtId="0" fontId="52" fillId="33" borderId="0" xfId="0" applyFont="1" applyFill="1" applyAlignment="1">
      <alignment horizontal="center" vertical="center"/>
    </xf>
    <xf numFmtId="0" fontId="52" fillId="0" borderId="0" xfId="0" applyFont="1" applyFill="1" applyAlignment="1">
      <alignment/>
    </xf>
    <xf numFmtId="0" fontId="52" fillId="0" borderId="0" xfId="0" applyFont="1" applyAlignment="1">
      <alignment horizontal="center" vertical="top"/>
    </xf>
    <xf numFmtId="0" fontId="2" fillId="0" borderId="12"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wrapText="1"/>
    </xf>
    <xf numFmtId="0" fontId="2" fillId="0" borderId="0" xfId="0" applyFont="1" applyFill="1" applyAlignment="1">
      <alignment horizontal="center" vertical="center"/>
    </xf>
    <xf numFmtId="0" fontId="2" fillId="0" borderId="0" xfId="0" applyFont="1" applyFill="1" applyAlignment="1">
      <alignment horizontal="left" wrapText="1"/>
    </xf>
    <xf numFmtId="0" fontId="4" fillId="0" borderId="0" xfId="0" applyFont="1" applyFill="1" applyAlignment="1">
      <alignment horizontal="left" wrapText="1"/>
    </xf>
    <xf numFmtId="0" fontId="2" fillId="0" borderId="0" xfId="0" applyFont="1" applyFill="1" applyBorder="1" applyAlignment="1">
      <alignment horizontal="center" vertical="center"/>
    </xf>
    <xf numFmtId="0" fontId="2" fillId="0" borderId="0" xfId="0" applyFont="1" applyFill="1" applyAlignment="1">
      <alignment horizontal="center" vertical="top"/>
    </xf>
    <xf numFmtId="0" fontId="2" fillId="0" borderId="16"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6" xfId="0" applyFont="1" applyFill="1" applyBorder="1" applyAlignment="1">
      <alignment vertical="center" wrapText="1"/>
    </xf>
    <xf numFmtId="3" fontId="2" fillId="0" borderId="16" xfId="0" applyNumberFormat="1" applyFont="1" applyFill="1" applyBorder="1" applyAlignment="1">
      <alignment horizontal="center" vertical="top" wrapText="1"/>
    </xf>
    <xf numFmtId="4" fontId="5" fillId="0" borderId="18" xfId="35" applyFont="1" applyFill="1" applyBorder="1" applyAlignment="1" applyProtection="1">
      <alignment horizontal="center" vertical="center" shrinkToFit="1"/>
      <protection/>
    </xf>
    <xf numFmtId="4" fontId="5" fillId="0" borderId="19" xfId="33" applyFont="1" applyFill="1" applyBorder="1" applyAlignment="1" applyProtection="1">
      <alignment horizontal="center" vertical="center" shrinkToFit="1"/>
      <protection/>
    </xf>
    <xf numFmtId="4" fontId="5" fillId="0" borderId="20" xfId="33" applyFont="1" applyFill="1" applyBorder="1" applyAlignment="1" applyProtection="1">
      <alignment horizontal="center" vertical="center" shrinkToFit="1"/>
      <protection/>
    </xf>
    <xf numFmtId="4" fontId="5" fillId="0" borderId="21" xfId="35" applyFont="1" applyFill="1" applyBorder="1" applyAlignment="1" applyProtection="1">
      <alignment horizontal="center" vertical="center" shrinkToFit="1"/>
      <protection/>
    </xf>
    <xf numFmtId="4" fontId="5" fillId="0" borderId="16"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9" fontId="2" fillId="0" borderId="0" xfId="60" applyFont="1" applyFill="1" applyAlignment="1">
      <alignment/>
    </xf>
    <xf numFmtId="0" fontId="2" fillId="0" borderId="0" xfId="0" applyFont="1" applyFill="1" applyBorder="1" applyAlignment="1">
      <alignment horizontal="center" vertical="top"/>
    </xf>
    <xf numFmtId="4" fontId="6" fillId="0" borderId="0" xfId="33" applyFont="1" applyFill="1" applyBorder="1" applyProtection="1">
      <alignment horizontal="right" vertical="top" shrinkToFit="1"/>
      <protection/>
    </xf>
    <xf numFmtId="0" fontId="2" fillId="0" borderId="0" xfId="0" applyFont="1" applyFill="1" applyBorder="1" applyAlignment="1">
      <alignment/>
    </xf>
    <xf numFmtId="4" fontId="6" fillId="0" borderId="0" xfId="34" applyFont="1" applyFill="1" applyBorder="1" applyProtection="1">
      <alignment horizontal="right" vertical="top" shrinkToFit="1"/>
      <protection/>
    </xf>
    <xf numFmtId="4" fontId="2" fillId="0" borderId="0" xfId="0" applyNumberFormat="1" applyFont="1" applyFill="1" applyBorder="1" applyAlignment="1">
      <alignment horizontal="center" vertical="center" wrapText="1"/>
    </xf>
    <xf numFmtId="0" fontId="2" fillId="0" borderId="22" xfId="0" applyFont="1" applyFill="1" applyBorder="1" applyAlignment="1">
      <alignment horizontal="center" vertical="top" wrapText="1"/>
    </xf>
    <xf numFmtId="4" fontId="4" fillId="0" borderId="2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wrapText="1"/>
    </xf>
    <xf numFmtId="0" fontId="2" fillId="0" borderId="26" xfId="0" applyFont="1" applyFill="1" applyBorder="1" applyAlignment="1">
      <alignment/>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2" fillId="0" borderId="23" xfId="0"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2" fillId="0" borderId="28" xfId="0" applyNumberFormat="1" applyFont="1" applyFill="1" applyBorder="1" applyAlignment="1">
      <alignment vertical="top" wrapText="1"/>
    </xf>
    <xf numFmtId="4" fontId="4" fillId="0" borderId="13" xfId="0" applyNumberFormat="1" applyFont="1" applyFill="1" applyBorder="1" applyAlignment="1">
      <alignment horizontal="center" vertical="center"/>
    </xf>
    <xf numFmtId="0" fontId="2" fillId="0" borderId="24" xfId="0" applyFont="1" applyFill="1" applyBorder="1" applyAlignment="1">
      <alignment/>
    </xf>
    <xf numFmtId="0" fontId="12" fillId="0" borderId="13" xfId="0" applyNumberFormat="1" applyFont="1" applyFill="1" applyBorder="1" applyAlignment="1">
      <alignment vertical="top" wrapText="1"/>
    </xf>
    <xf numFmtId="0" fontId="5" fillId="0" borderId="28" xfId="0" applyNumberFormat="1" applyFont="1" applyFill="1" applyBorder="1" applyAlignment="1">
      <alignment horizontal="center" vertical="top" wrapText="1"/>
    </xf>
    <xf numFmtId="0" fontId="2" fillId="0" borderId="15" xfId="0" applyFont="1" applyFill="1" applyBorder="1" applyAlignment="1">
      <alignment/>
    </xf>
    <xf numFmtId="4" fontId="2" fillId="0" borderId="0" xfId="0" applyNumberFormat="1" applyFont="1" applyFill="1" applyBorder="1" applyAlignment="1">
      <alignment horizontal="center" vertical="center"/>
    </xf>
    <xf numFmtId="0" fontId="4" fillId="0" borderId="0" xfId="0" applyFont="1" applyFill="1" applyBorder="1" applyAlignment="1">
      <alignment/>
    </xf>
    <xf numFmtId="4" fontId="2" fillId="0" borderId="0" xfId="0" applyNumberFormat="1" applyFont="1" applyFill="1" applyAlignment="1">
      <alignment horizontal="center" vertical="center"/>
    </xf>
    <xf numFmtId="49" fontId="2" fillId="0" borderId="29" xfId="0" applyNumberFormat="1" applyFont="1" applyFill="1" applyBorder="1" applyAlignment="1">
      <alignment vertical="top" wrapText="1"/>
    </xf>
    <xf numFmtId="0" fontId="2" fillId="0" borderId="0" xfId="0" applyFont="1" applyFill="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top" wrapText="1"/>
    </xf>
    <xf numFmtId="49" fontId="3" fillId="0" borderId="2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21" xfId="0" applyFont="1" applyFill="1" applyBorder="1" applyAlignment="1">
      <alignment horizontal="center" vertical="top" wrapText="1"/>
    </xf>
    <xf numFmtId="0" fontId="5" fillId="0" borderId="0" xfId="0" applyFont="1" applyFill="1" applyAlignment="1">
      <alignment horizontal="center" wrapText="1"/>
    </xf>
    <xf numFmtId="0" fontId="4" fillId="0" borderId="0" xfId="0" applyFont="1" applyFill="1" applyAlignment="1">
      <alignment horizontal="center" vertical="top" wrapText="1"/>
    </xf>
    <xf numFmtId="0" fontId="4" fillId="0" borderId="0" xfId="0" applyFont="1" applyFill="1" applyAlignment="1">
      <alignment horizontal="right" vertical="top" wrapText="1"/>
    </xf>
    <xf numFmtId="0" fontId="7" fillId="0" borderId="0" xfId="0" applyFont="1" applyFill="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2" fontId="3" fillId="0" borderId="35" xfId="0" applyNumberFormat="1" applyFont="1" applyFill="1" applyBorder="1" applyAlignment="1">
      <alignment horizontal="center" vertical="center" wrapText="1"/>
    </xf>
    <xf numFmtId="2" fontId="3" fillId="0" borderId="36"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top" wrapText="1"/>
    </xf>
    <xf numFmtId="49" fontId="5" fillId="0" borderId="38"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24</xdr:row>
      <xdr:rowOff>1390650</xdr:rowOff>
    </xdr:from>
    <xdr:ext cx="1381125" cy="190500"/>
    <xdr:sp>
      <xdr:nvSpPr>
        <xdr:cNvPr id="1" name="AutoShape 182"/>
        <xdr:cNvSpPr>
          <a:spLocks noChangeAspect="1"/>
        </xdr:cNvSpPr>
      </xdr:nvSpPr>
      <xdr:spPr>
        <a:xfrm>
          <a:off x="22783800" y="10506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24</xdr:row>
      <xdr:rowOff>1362075</xdr:rowOff>
    </xdr:from>
    <xdr:to>
      <xdr:col>9</xdr:col>
      <xdr:colOff>1581150</xdr:colOff>
      <xdr:row>25</xdr:row>
      <xdr:rowOff>104775</xdr:rowOff>
    </xdr:to>
    <xdr:pic>
      <xdr:nvPicPr>
        <xdr:cNvPr id="2" name="Рисунок 1"/>
        <xdr:cNvPicPr preferRelativeResize="1">
          <a:picLocks noChangeAspect="1"/>
        </xdr:cNvPicPr>
      </xdr:nvPicPr>
      <xdr:blipFill>
        <a:blip r:embed="rId1"/>
        <a:stretch>
          <a:fillRect/>
        </a:stretch>
      </xdr:blipFill>
      <xdr:spPr>
        <a:xfrm>
          <a:off x="22745700" y="10477500"/>
          <a:ext cx="1381125" cy="200025"/>
        </a:xfrm>
        <a:prstGeom prst="rect">
          <a:avLst/>
        </a:prstGeom>
        <a:noFill/>
        <a:ln w="9525" cmpd="sng">
          <a:noFill/>
        </a:ln>
      </xdr:spPr>
    </xdr:pic>
    <xdr:clientData/>
  </xdr:twoCellAnchor>
  <xdr:twoCellAnchor>
    <xdr:from>
      <xdr:col>10</xdr:col>
      <xdr:colOff>85725</xdr:colOff>
      <xdr:row>27</xdr:row>
      <xdr:rowOff>0</xdr:rowOff>
    </xdr:from>
    <xdr:to>
      <xdr:col>10</xdr:col>
      <xdr:colOff>1819275</xdr:colOff>
      <xdr:row>27</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4431625" y="11163300"/>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tabSelected="1" view="pageBreakPreview" zoomScale="60" zoomScaleNormal="87" workbookViewId="0" topLeftCell="A5">
      <selection activeCell="B37" sqref="B37"/>
    </sheetView>
  </sheetViews>
  <sheetFormatPr defaultColWidth="9.140625" defaultRowHeight="15" outlineLevelRow="1"/>
  <cols>
    <col min="1" max="1" width="7.8515625" style="5" customWidth="1"/>
    <col min="2" max="2" width="39.421875" style="1" customWidth="1"/>
    <col min="3" max="3" width="59.7109375" style="1" customWidth="1"/>
    <col min="4" max="4" width="53.7109375" style="1" customWidth="1"/>
    <col min="5" max="5" width="40.7109375" style="1" customWidth="1"/>
    <col min="6" max="6" width="30.8515625" style="2" customWidth="1"/>
    <col min="7" max="7" width="51.8515625" style="2" customWidth="1"/>
    <col min="8" max="8" width="25.28125" style="2" customWidth="1"/>
    <col min="9" max="9" width="28.7109375" style="3" customWidth="1"/>
    <col min="10" max="10" width="27.00390625" style="2" customWidth="1"/>
    <col min="11" max="11" width="27.28125" style="2" customWidth="1"/>
    <col min="12" max="12" width="26.28125" style="1" customWidth="1"/>
    <col min="13" max="16384" width="9.140625" style="1" customWidth="1"/>
  </cols>
  <sheetData>
    <row r="1" spans="1:15" ht="27.75" customHeight="1">
      <c r="A1" s="82" t="s">
        <v>16</v>
      </c>
      <c r="B1" s="82"/>
      <c r="C1" s="20"/>
      <c r="D1" s="21"/>
      <c r="E1" s="21"/>
      <c r="F1" s="21"/>
      <c r="G1" s="22" t="s">
        <v>15</v>
      </c>
      <c r="H1" s="21"/>
      <c r="I1" s="23"/>
      <c r="J1" s="21"/>
      <c r="K1" s="21"/>
      <c r="L1" s="21"/>
      <c r="M1" s="21"/>
      <c r="N1" s="21"/>
      <c r="O1" s="21"/>
    </row>
    <row r="2" spans="1:15" ht="45" customHeight="1">
      <c r="A2" s="83" t="s">
        <v>57</v>
      </c>
      <c r="B2" s="83"/>
      <c r="C2" s="24"/>
      <c r="D2" s="21"/>
      <c r="E2" s="21"/>
      <c r="F2" s="21"/>
      <c r="G2" s="84" t="s">
        <v>43</v>
      </c>
      <c r="H2" s="21"/>
      <c r="I2" s="23"/>
      <c r="J2" s="21"/>
      <c r="K2" s="21"/>
      <c r="L2" s="21"/>
      <c r="M2" s="21"/>
      <c r="N2" s="21"/>
      <c r="O2" s="21"/>
    </row>
    <row r="3" spans="1:15" ht="55.5" customHeight="1">
      <c r="A3" s="83"/>
      <c r="B3" s="83"/>
      <c r="C3" s="24"/>
      <c r="D3" s="21"/>
      <c r="E3" s="21"/>
      <c r="F3" s="21"/>
      <c r="G3" s="84"/>
      <c r="H3" s="21"/>
      <c r="I3" s="23"/>
      <c r="J3" s="21"/>
      <c r="K3" s="21"/>
      <c r="L3" s="21"/>
      <c r="M3" s="21"/>
      <c r="N3" s="21"/>
      <c r="O3" s="21"/>
    </row>
    <row r="4" spans="1:15" ht="56.25">
      <c r="A4" s="83"/>
      <c r="B4" s="83"/>
      <c r="C4" s="24"/>
      <c r="D4" s="21"/>
      <c r="E4" s="21"/>
      <c r="F4" s="21"/>
      <c r="G4" s="25" t="s">
        <v>56</v>
      </c>
      <c r="H4" s="21"/>
      <c r="I4" s="23"/>
      <c r="J4" s="21"/>
      <c r="K4" s="21"/>
      <c r="L4" s="21"/>
      <c r="M4" s="21"/>
      <c r="N4" s="21"/>
      <c r="O4" s="21"/>
    </row>
    <row r="5" spans="1:15" ht="15.75">
      <c r="A5" s="85" t="s">
        <v>5</v>
      </c>
      <c r="B5" s="85"/>
      <c r="C5" s="85"/>
      <c r="D5" s="85"/>
      <c r="E5" s="85"/>
      <c r="F5" s="85"/>
      <c r="G5" s="85"/>
      <c r="H5" s="21"/>
      <c r="I5" s="23"/>
      <c r="J5" s="21"/>
      <c r="K5" s="21"/>
      <c r="L5" s="21"/>
      <c r="M5" s="21"/>
      <c r="N5" s="21"/>
      <c r="O5" s="21"/>
    </row>
    <row r="6" spans="1:15" ht="15">
      <c r="A6" s="86" t="s">
        <v>17</v>
      </c>
      <c r="B6" s="86"/>
      <c r="C6" s="86"/>
      <c r="D6" s="86"/>
      <c r="E6" s="86"/>
      <c r="F6" s="86"/>
      <c r="G6" s="86"/>
      <c r="H6" s="21"/>
      <c r="I6" s="23"/>
      <c r="J6" s="21"/>
      <c r="K6" s="21"/>
      <c r="L6" s="21"/>
      <c r="M6" s="21"/>
      <c r="N6" s="21"/>
      <c r="O6" s="21"/>
    </row>
    <row r="7" spans="1:15" s="4" customFormat="1" ht="15">
      <c r="A7" s="87" t="s">
        <v>44</v>
      </c>
      <c r="B7" s="87"/>
      <c r="C7" s="87"/>
      <c r="D7" s="87"/>
      <c r="E7" s="87"/>
      <c r="F7" s="87"/>
      <c r="G7" s="87"/>
      <c r="H7" s="21"/>
      <c r="I7" s="23"/>
      <c r="J7" s="21"/>
      <c r="K7" s="21"/>
      <c r="L7" s="21"/>
      <c r="M7" s="21"/>
      <c r="N7" s="21"/>
      <c r="O7" s="21"/>
    </row>
    <row r="8" spans="1:15" ht="15">
      <c r="A8" s="69" t="s">
        <v>3</v>
      </c>
      <c r="B8" s="69"/>
      <c r="C8" s="69"/>
      <c r="D8" s="69"/>
      <c r="E8" s="69"/>
      <c r="F8" s="69"/>
      <c r="G8" s="69"/>
      <c r="H8" s="21"/>
      <c r="I8" s="23"/>
      <c r="J8" s="21"/>
      <c r="K8" s="21"/>
      <c r="L8" s="21"/>
      <c r="M8" s="21"/>
      <c r="N8" s="21"/>
      <c r="O8" s="21"/>
    </row>
    <row r="9" spans="1:15" ht="15">
      <c r="A9" s="69"/>
      <c r="B9" s="69"/>
      <c r="C9" s="69"/>
      <c r="D9" s="69"/>
      <c r="E9" s="69"/>
      <c r="F9" s="69"/>
      <c r="G9" s="69"/>
      <c r="H9" s="21"/>
      <c r="I9" s="23"/>
      <c r="J9" s="21"/>
      <c r="K9" s="21"/>
      <c r="L9" s="21"/>
      <c r="M9" s="21"/>
      <c r="N9" s="21"/>
      <c r="O9" s="21"/>
    </row>
    <row r="10" spans="1:15" ht="20.25">
      <c r="A10" s="69" t="s">
        <v>55</v>
      </c>
      <c r="B10" s="69"/>
      <c r="C10" s="69"/>
      <c r="D10" s="69"/>
      <c r="E10" s="69"/>
      <c r="F10" s="69"/>
      <c r="G10" s="69"/>
      <c r="H10" s="21"/>
      <c r="I10" s="23"/>
      <c r="J10" s="21"/>
      <c r="K10" s="21"/>
      <c r="L10" s="21"/>
      <c r="M10" s="21"/>
      <c r="N10" s="21"/>
      <c r="O10" s="21"/>
    </row>
    <row r="11" spans="1:15" ht="15.75">
      <c r="A11" s="69" t="s">
        <v>45</v>
      </c>
      <c r="B11" s="69"/>
      <c r="C11" s="69"/>
      <c r="D11" s="69"/>
      <c r="E11" s="69"/>
      <c r="F11" s="69"/>
      <c r="G11" s="69"/>
      <c r="H11" s="21"/>
      <c r="I11" s="23"/>
      <c r="J11" s="21"/>
      <c r="K11" s="21"/>
      <c r="L11" s="21"/>
      <c r="M11" s="21"/>
      <c r="N11" s="21"/>
      <c r="O11" s="21"/>
    </row>
    <row r="12" spans="1:15" ht="11.25" customHeight="1">
      <c r="A12" s="69"/>
      <c r="B12" s="69"/>
      <c r="C12" s="69"/>
      <c r="D12" s="69"/>
      <c r="E12" s="69"/>
      <c r="F12" s="69"/>
      <c r="G12" s="69"/>
      <c r="H12" s="21"/>
      <c r="I12" s="23"/>
      <c r="J12" s="21"/>
      <c r="K12" s="21"/>
      <c r="L12" s="21"/>
      <c r="M12" s="21"/>
      <c r="N12" s="21"/>
      <c r="O12" s="21"/>
    </row>
    <row r="13" spans="1:15" ht="15">
      <c r="A13" s="69" t="s">
        <v>6</v>
      </c>
      <c r="B13" s="69"/>
      <c r="C13" s="69"/>
      <c r="D13" s="69"/>
      <c r="E13" s="69"/>
      <c r="F13" s="69"/>
      <c r="G13" s="69"/>
      <c r="H13" s="21"/>
      <c r="I13" s="23"/>
      <c r="J13" s="21"/>
      <c r="K13" s="21"/>
      <c r="L13" s="21"/>
      <c r="M13" s="21"/>
      <c r="N13" s="21"/>
      <c r="O13" s="21"/>
    </row>
    <row r="14" spans="1:15" ht="15">
      <c r="A14" s="69" t="s">
        <v>2</v>
      </c>
      <c r="B14" s="69"/>
      <c r="C14" s="69"/>
      <c r="D14" s="69"/>
      <c r="E14" s="69"/>
      <c r="F14" s="69"/>
      <c r="G14" s="69"/>
      <c r="H14" s="21"/>
      <c r="I14" s="23"/>
      <c r="J14" s="21"/>
      <c r="K14" s="21"/>
      <c r="L14" s="21"/>
      <c r="M14" s="21"/>
      <c r="N14" s="21"/>
      <c r="O14" s="21"/>
    </row>
    <row r="15" spans="1:15" ht="18.75" customHeight="1">
      <c r="A15" s="27"/>
      <c r="B15" s="21"/>
      <c r="C15" s="21"/>
      <c r="D15" s="21"/>
      <c r="E15" s="21"/>
      <c r="F15" s="21"/>
      <c r="G15" s="21"/>
      <c r="H15" s="21"/>
      <c r="I15" s="23"/>
      <c r="J15" s="21"/>
      <c r="K15" s="21"/>
      <c r="L15" s="21"/>
      <c r="M15" s="21"/>
      <c r="N15" s="21"/>
      <c r="O15" s="21"/>
    </row>
    <row r="16" spans="1:15" ht="198" customHeight="1">
      <c r="A16" s="28" t="s">
        <v>0</v>
      </c>
      <c r="B16" s="29" t="s">
        <v>12</v>
      </c>
      <c r="C16" s="29" t="s">
        <v>46</v>
      </c>
      <c r="D16" s="29" t="s">
        <v>13</v>
      </c>
      <c r="E16" s="29" t="s">
        <v>14</v>
      </c>
      <c r="F16" s="29" t="s">
        <v>9</v>
      </c>
      <c r="G16" s="30" t="s">
        <v>4</v>
      </c>
      <c r="H16" s="21"/>
      <c r="I16" s="23"/>
      <c r="J16" s="21"/>
      <c r="K16" s="21"/>
      <c r="L16" s="21"/>
      <c r="M16" s="21"/>
      <c r="N16" s="21"/>
      <c r="O16" s="21"/>
    </row>
    <row r="17" spans="1:15" ht="30">
      <c r="A17" s="28">
        <v>1</v>
      </c>
      <c r="B17" s="29">
        <v>2</v>
      </c>
      <c r="C17" s="29">
        <v>3</v>
      </c>
      <c r="D17" s="29">
        <v>4</v>
      </c>
      <c r="E17" s="29">
        <v>5</v>
      </c>
      <c r="F17" s="29" t="s">
        <v>11</v>
      </c>
      <c r="G17" s="29">
        <v>7</v>
      </c>
      <c r="H17" s="21"/>
      <c r="I17" s="23"/>
      <c r="J17" s="21"/>
      <c r="K17" s="21"/>
      <c r="L17" s="21"/>
      <c r="M17" s="21"/>
      <c r="N17" s="21"/>
      <c r="O17" s="21"/>
    </row>
    <row r="18" spans="1:15" ht="15" hidden="1" outlineLevel="1">
      <c r="A18" s="80" t="s">
        <v>40</v>
      </c>
      <c r="B18" s="70" t="s">
        <v>38</v>
      </c>
      <c r="C18" s="71"/>
      <c r="D18" s="71"/>
      <c r="E18" s="72"/>
      <c r="F18" s="29"/>
      <c r="G18" s="29"/>
      <c r="H18" s="21"/>
      <c r="I18" s="23"/>
      <c r="J18" s="21"/>
      <c r="K18" s="21"/>
      <c r="L18" s="21"/>
      <c r="M18" s="21"/>
      <c r="N18" s="21"/>
      <c r="O18" s="21"/>
    </row>
    <row r="19" spans="1:15" ht="38.25" customHeight="1" hidden="1" outlineLevel="1">
      <c r="A19" s="81"/>
      <c r="B19" s="32" t="s">
        <v>39</v>
      </c>
      <c r="C19" s="32"/>
      <c r="D19" s="32" t="s">
        <v>41</v>
      </c>
      <c r="E19" s="32" t="s">
        <v>42</v>
      </c>
      <c r="F19" s="29"/>
      <c r="G19" s="29"/>
      <c r="H19" s="21"/>
      <c r="I19" s="23"/>
      <c r="J19" s="21"/>
      <c r="K19" s="21"/>
      <c r="L19" s="21"/>
      <c r="M19" s="21"/>
      <c r="N19" s="21"/>
      <c r="O19" s="21"/>
    </row>
    <row r="20" spans="1:15" ht="59.25" customHeight="1" collapsed="1" thickBot="1">
      <c r="A20" s="33">
        <v>1</v>
      </c>
      <c r="B20" s="34">
        <v>7079165.12</v>
      </c>
      <c r="C20" s="35">
        <v>0</v>
      </c>
      <c r="D20" s="36">
        <v>0</v>
      </c>
      <c r="E20" s="37">
        <v>6963212.12</v>
      </c>
      <c r="F20" s="38">
        <v>0.9</v>
      </c>
      <c r="G20" s="39"/>
      <c r="H20" s="40"/>
      <c r="I20" s="23"/>
      <c r="J20" s="21"/>
      <c r="K20" s="21"/>
      <c r="L20" s="21"/>
      <c r="M20" s="21"/>
      <c r="N20" s="21"/>
      <c r="O20" s="21"/>
    </row>
    <row r="21" spans="1:15" ht="29.25" customHeight="1">
      <c r="A21" s="41"/>
      <c r="B21" s="42"/>
      <c r="C21" s="43"/>
      <c r="D21" s="42"/>
      <c r="E21" s="44"/>
      <c r="F21" s="43"/>
      <c r="G21" s="43"/>
      <c r="H21" s="21"/>
      <c r="I21" s="23"/>
      <c r="J21" s="21"/>
      <c r="K21" s="21"/>
      <c r="L21" s="21"/>
      <c r="M21" s="21"/>
      <c r="N21" s="21"/>
      <c r="O21" s="21"/>
    </row>
    <row r="22" spans="1:15" ht="15">
      <c r="A22" s="69" t="s">
        <v>7</v>
      </c>
      <c r="B22" s="69"/>
      <c r="C22" s="69"/>
      <c r="D22" s="69"/>
      <c r="E22" s="69"/>
      <c r="F22" s="69"/>
      <c r="G22" s="69"/>
      <c r="H22" s="21"/>
      <c r="I22" s="23"/>
      <c r="J22" s="21"/>
      <c r="K22" s="21"/>
      <c r="L22" s="21"/>
      <c r="M22" s="21"/>
      <c r="N22" s="21"/>
      <c r="O22" s="21"/>
    </row>
    <row r="23" spans="1:15" ht="15">
      <c r="A23" s="69" t="s">
        <v>8</v>
      </c>
      <c r="B23" s="69"/>
      <c r="C23" s="69"/>
      <c r="D23" s="69"/>
      <c r="E23" s="69"/>
      <c r="F23" s="69"/>
      <c r="G23" s="69"/>
      <c r="H23" s="21"/>
      <c r="I23" s="23"/>
      <c r="J23" s="21"/>
      <c r="K23" s="21"/>
      <c r="L23" s="21"/>
      <c r="M23" s="21"/>
      <c r="N23" s="21"/>
      <c r="O23" s="21"/>
    </row>
    <row r="24" spans="1:15" ht="15" customHeight="1">
      <c r="A24" s="27"/>
      <c r="B24" s="21"/>
      <c r="C24" s="21"/>
      <c r="D24" s="21"/>
      <c r="E24" s="21"/>
      <c r="F24" s="21"/>
      <c r="G24" s="21"/>
      <c r="H24" s="21"/>
      <c r="I24" s="45"/>
      <c r="J24" s="21"/>
      <c r="K24" s="21"/>
      <c r="L24" s="21"/>
      <c r="M24" s="21"/>
      <c r="N24" s="21"/>
      <c r="O24" s="21"/>
    </row>
    <row r="25" spans="1:15" ht="114.75" customHeight="1">
      <c r="A25" s="76" t="s">
        <v>0</v>
      </c>
      <c r="B25" s="75" t="s">
        <v>1</v>
      </c>
      <c r="C25" s="75" t="s">
        <v>20</v>
      </c>
      <c r="D25" s="75" t="s">
        <v>21</v>
      </c>
      <c r="E25" s="75" t="s">
        <v>22</v>
      </c>
      <c r="F25" s="75" t="s">
        <v>47</v>
      </c>
      <c r="G25" s="75" t="s">
        <v>48</v>
      </c>
      <c r="H25" s="73" t="s">
        <v>23</v>
      </c>
      <c r="I25" s="75" t="s">
        <v>49</v>
      </c>
      <c r="J25" s="75" t="s">
        <v>18</v>
      </c>
      <c r="K25" s="75" t="s">
        <v>10</v>
      </c>
      <c r="L25" s="75" t="s">
        <v>24</v>
      </c>
      <c r="M25" s="21"/>
      <c r="N25" s="21"/>
      <c r="O25" s="21"/>
    </row>
    <row r="26" spans="1:15" ht="30.75" customHeight="1">
      <c r="A26" s="76"/>
      <c r="B26" s="75"/>
      <c r="C26" s="75"/>
      <c r="D26" s="75"/>
      <c r="E26" s="75"/>
      <c r="F26" s="75"/>
      <c r="G26" s="75"/>
      <c r="H26" s="74"/>
      <c r="I26" s="75"/>
      <c r="J26" s="75"/>
      <c r="K26" s="75"/>
      <c r="L26" s="75"/>
      <c r="M26" s="21"/>
      <c r="N26" s="21"/>
      <c r="O26" s="21"/>
    </row>
    <row r="27" spans="1:15" ht="15.75" thickBot="1">
      <c r="A27" s="31">
        <v>1</v>
      </c>
      <c r="B27" s="30">
        <v>2</v>
      </c>
      <c r="C27" s="30">
        <v>3</v>
      </c>
      <c r="D27" s="30">
        <v>4</v>
      </c>
      <c r="E27" s="30">
        <v>5</v>
      </c>
      <c r="F27" s="30">
        <v>6</v>
      </c>
      <c r="G27" s="30">
        <v>7</v>
      </c>
      <c r="H27" s="30">
        <v>8</v>
      </c>
      <c r="I27" s="30">
        <v>9</v>
      </c>
      <c r="J27" s="30">
        <v>10</v>
      </c>
      <c r="K27" s="30">
        <v>11</v>
      </c>
      <c r="L27" s="30">
        <v>12</v>
      </c>
      <c r="M27" s="21"/>
      <c r="N27" s="21"/>
      <c r="O27" s="21"/>
    </row>
    <row r="28" spans="1:15" ht="137.25" customHeight="1" thickBot="1">
      <c r="A28" s="46">
        <v>1</v>
      </c>
      <c r="B28" s="68" t="s">
        <v>58</v>
      </c>
      <c r="C28" s="6" t="s">
        <v>26</v>
      </c>
      <c r="D28" s="6" t="s">
        <v>31</v>
      </c>
      <c r="E28" s="47" t="s">
        <v>19</v>
      </c>
      <c r="F28" s="48">
        <v>10</v>
      </c>
      <c r="G28" s="12">
        <v>6</v>
      </c>
      <c r="H28" s="7">
        <f aca="true" t="shared" si="0" ref="H28:H33">G28/F28</f>
        <v>0.6</v>
      </c>
      <c r="I28" s="49">
        <v>2344019.5</v>
      </c>
      <c r="J28" s="94">
        <f>I28/(SUM($I$28:$I$32)+SUM($I$35:$I$37))</f>
        <v>0.18547626925811028</v>
      </c>
      <c r="K28" s="88">
        <f>(H28*J28+H29*J29+H30*J30+H31*J31+H32*J32+H35*J35+H36*J36+H37*J37)</f>
        <v>0.5608976015511434</v>
      </c>
      <c r="L28" s="50"/>
      <c r="M28" s="21"/>
      <c r="N28" s="21"/>
      <c r="O28" s="21"/>
    </row>
    <row r="29" spans="1:15" ht="129" customHeight="1" thickBot="1">
      <c r="A29" s="46">
        <v>2</v>
      </c>
      <c r="B29" s="68" t="s">
        <v>59</v>
      </c>
      <c r="C29" s="6" t="s">
        <v>27</v>
      </c>
      <c r="D29" s="6" t="s">
        <v>32</v>
      </c>
      <c r="E29" s="47" t="s">
        <v>19</v>
      </c>
      <c r="F29" s="48">
        <v>10</v>
      </c>
      <c r="G29" s="12">
        <v>5</v>
      </c>
      <c r="H29" s="7">
        <f t="shared" si="0"/>
        <v>0.5</v>
      </c>
      <c r="I29" s="49">
        <v>2344019.5</v>
      </c>
      <c r="J29" s="94">
        <f>I29/(SUM($I$28:$I$32)+SUM($I$35:$I$37))</f>
        <v>0.18547626925811028</v>
      </c>
      <c r="K29" s="89"/>
      <c r="L29" s="50"/>
      <c r="M29" s="21"/>
      <c r="N29" s="21"/>
      <c r="O29" s="21"/>
    </row>
    <row r="30" spans="1:15" ht="135.75" thickBot="1">
      <c r="A30" s="46">
        <v>3</v>
      </c>
      <c r="B30" s="68" t="s">
        <v>60</v>
      </c>
      <c r="C30" s="6" t="s">
        <v>28</v>
      </c>
      <c r="D30" s="6" t="s">
        <v>33</v>
      </c>
      <c r="E30" s="47" t="s">
        <v>19</v>
      </c>
      <c r="F30" s="48">
        <v>6</v>
      </c>
      <c r="G30" s="12">
        <v>3</v>
      </c>
      <c r="H30" s="7">
        <f t="shared" si="0"/>
        <v>0.5</v>
      </c>
      <c r="I30" s="49">
        <v>1406411.7</v>
      </c>
      <c r="J30" s="94">
        <f>I30/(SUM($I$28:$I$32)+SUM($I$35:$I$37))</f>
        <v>0.11128576155486616</v>
      </c>
      <c r="K30" s="89"/>
      <c r="L30" s="50"/>
      <c r="M30" s="21"/>
      <c r="N30" s="21"/>
      <c r="O30" s="21"/>
    </row>
    <row r="31" spans="1:15" ht="135.75" thickBot="1">
      <c r="A31" s="46">
        <v>4</v>
      </c>
      <c r="B31" s="68" t="s">
        <v>61</v>
      </c>
      <c r="C31" s="6" t="s">
        <v>29</v>
      </c>
      <c r="D31" s="6" t="s">
        <v>34</v>
      </c>
      <c r="E31" s="47" t="s">
        <v>19</v>
      </c>
      <c r="F31" s="48">
        <v>10</v>
      </c>
      <c r="G31" s="12">
        <v>5</v>
      </c>
      <c r="H31" s="7">
        <f t="shared" si="0"/>
        <v>0.5</v>
      </c>
      <c r="I31" s="49">
        <v>2344019.5</v>
      </c>
      <c r="J31" s="94">
        <f>I31/(SUM($I$28:$I$32)+SUM($I$35:$I$37))</f>
        <v>0.18547626925811028</v>
      </c>
      <c r="K31" s="89"/>
      <c r="L31" s="50"/>
      <c r="M31" s="21"/>
      <c r="N31" s="21"/>
      <c r="O31" s="21"/>
    </row>
    <row r="32" spans="1:15" ht="135.75" thickBot="1">
      <c r="A32" s="46">
        <v>5</v>
      </c>
      <c r="B32" s="68" t="s">
        <v>62</v>
      </c>
      <c r="C32" s="6" t="s">
        <v>30</v>
      </c>
      <c r="D32" s="6" t="s">
        <v>35</v>
      </c>
      <c r="E32" s="47" t="s">
        <v>19</v>
      </c>
      <c r="F32" s="48">
        <v>12</v>
      </c>
      <c r="G32" s="12">
        <v>8</v>
      </c>
      <c r="H32" s="7">
        <f t="shared" si="0"/>
        <v>0.6666666666666666</v>
      </c>
      <c r="I32" s="49">
        <v>2812823.4</v>
      </c>
      <c r="J32" s="94">
        <f>I32/(SUM($I$28:$I$32)+SUM($I$35:$I$37))</f>
        <v>0.22257152310973233</v>
      </c>
      <c r="K32" s="89"/>
      <c r="L32" s="50"/>
      <c r="M32" s="21"/>
      <c r="N32" s="21"/>
      <c r="O32" s="21"/>
    </row>
    <row r="33" spans="1:15" ht="27" customHeight="1" hidden="1" thickBot="1">
      <c r="A33" s="27"/>
      <c r="B33" s="91" t="s">
        <v>25</v>
      </c>
      <c r="C33" s="92"/>
      <c r="D33" s="93"/>
      <c r="E33" s="51" t="s">
        <v>19</v>
      </c>
      <c r="F33" s="13"/>
      <c r="G33" s="13"/>
      <c r="H33" s="8" t="e">
        <f t="shared" si="0"/>
        <v>#DIV/0!</v>
      </c>
      <c r="I33" s="52"/>
      <c r="J33" s="53"/>
      <c r="K33" s="89"/>
      <c r="L33" s="54"/>
      <c r="M33" s="21"/>
      <c r="N33" s="21"/>
      <c r="O33" s="21"/>
    </row>
    <row r="34" spans="1:15" ht="21.75" customHeight="1" hidden="1">
      <c r="A34" s="27"/>
      <c r="B34" s="9"/>
      <c r="C34" s="9"/>
      <c r="D34" s="9"/>
      <c r="E34" s="55"/>
      <c r="F34" s="14"/>
      <c r="G34" s="14"/>
      <c r="H34" s="10"/>
      <c r="I34" s="56"/>
      <c r="J34" s="55"/>
      <c r="K34" s="89"/>
      <c r="L34" s="43"/>
      <c r="M34" s="21"/>
      <c r="N34" s="21"/>
      <c r="O34" s="21"/>
    </row>
    <row r="35" spans="1:15" ht="92.25" customHeight="1" thickBot="1">
      <c r="A35" s="57">
        <v>6</v>
      </c>
      <c r="B35" s="68" t="s">
        <v>64</v>
      </c>
      <c r="C35" s="58" t="s">
        <v>50</v>
      </c>
      <c r="D35" s="59" t="s">
        <v>51</v>
      </c>
      <c r="E35" s="49" t="s">
        <v>19</v>
      </c>
      <c r="F35" s="12">
        <v>267</v>
      </c>
      <c r="G35" s="12">
        <v>160</v>
      </c>
      <c r="H35" s="7">
        <v>0.62</v>
      </c>
      <c r="I35" s="60">
        <v>120235.44</v>
      </c>
      <c r="J35" s="94">
        <f>I35/(SUM($I$28:$I$32)+SUM($I$35:$I$37))</f>
        <v>0.00951392291907442</v>
      </c>
      <c r="K35" s="89"/>
      <c r="L35" s="61"/>
      <c r="M35" s="21"/>
      <c r="N35" s="21"/>
      <c r="O35" s="21"/>
    </row>
    <row r="36" spans="1:15" ht="82.5" customHeight="1" thickBot="1">
      <c r="A36" s="57">
        <v>7</v>
      </c>
      <c r="B36" s="68" t="s">
        <v>63</v>
      </c>
      <c r="C36" s="58" t="s">
        <v>52</v>
      </c>
      <c r="D36" s="6" t="s">
        <v>31</v>
      </c>
      <c r="E36" s="49" t="s">
        <v>19</v>
      </c>
      <c r="F36" s="12">
        <v>1681</v>
      </c>
      <c r="G36" s="12">
        <v>929</v>
      </c>
      <c r="H36" s="7">
        <f>G36/F36</f>
        <v>0.552647233789411</v>
      </c>
      <c r="I36" s="60">
        <v>756987.92</v>
      </c>
      <c r="J36" s="94">
        <f>I36/(SUM($I$28:$I$32)+SUM($I$35:$I$37))</f>
        <v>0.05989851845304907</v>
      </c>
      <c r="K36" s="89"/>
      <c r="L36" s="61"/>
      <c r="M36" s="21"/>
      <c r="N36" s="21"/>
      <c r="O36" s="21"/>
    </row>
    <row r="37" spans="1:15" ht="269.25" customHeight="1" thickBot="1">
      <c r="A37" s="57">
        <v>8</v>
      </c>
      <c r="B37" s="62" t="s">
        <v>36</v>
      </c>
      <c r="C37" s="58" t="s">
        <v>53</v>
      </c>
      <c r="D37" s="63" t="s">
        <v>54</v>
      </c>
      <c r="E37" s="49" t="s">
        <v>37</v>
      </c>
      <c r="F37" s="12">
        <v>21</v>
      </c>
      <c r="G37" s="12">
        <v>11</v>
      </c>
      <c r="H37" s="7">
        <f>G37/F37</f>
        <v>0.5238095238095238</v>
      </c>
      <c r="I37" s="60">
        <v>509323.5</v>
      </c>
      <c r="J37" s="94">
        <f>I37/(SUM($I$28:$I$32)+SUM($I$35:$I$37))</f>
        <v>0.04030146618894729</v>
      </c>
      <c r="K37" s="90"/>
      <c r="L37" s="61"/>
      <c r="M37" s="21"/>
      <c r="N37" s="21"/>
      <c r="O37" s="21"/>
    </row>
    <row r="38" spans="1:15" ht="21.75" customHeight="1" thickBot="1">
      <c r="A38" s="77" t="s">
        <v>25</v>
      </c>
      <c r="B38" s="78"/>
      <c r="C38" s="78"/>
      <c r="D38" s="79"/>
      <c r="E38" s="13"/>
      <c r="F38" s="15">
        <f>F28+F29+F30+F31+F32+F35+F36+F37</f>
        <v>2017</v>
      </c>
      <c r="G38" s="15">
        <v>1482</v>
      </c>
      <c r="H38" s="16"/>
      <c r="I38" s="17">
        <f>I28+I29+I30+I31+I32+I35+I36+I37</f>
        <v>12637840.459999999</v>
      </c>
      <c r="J38" s="11">
        <f>SUM(J28:J37)</f>
        <v>1</v>
      </c>
      <c r="K38" s="64"/>
      <c r="L38" s="54"/>
      <c r="M38" s="21"/>
      <c r="N38" s="21"/>
      <c r="O38" s="21"/>
    </row>
    <row r="39" spans="1:15" ht="21.75" customHeight="1">
      <c r="A39" s="27"/>
      <c r="B39" s="9"/>
      <c r="C39" s="9"/>
      <c r="D39" s="9"/>
      <c r="E39" s="45"/>
      <c r="F39" s="14"/>
      <c r="G39" s="14"/>
      <c r="H39" s="18"/>
      <c r="I39" s="65"/>
      <c r="J39" s="45"/>
      <c r="K39" s="19"/>
      <c r="L39" s="43"/>
      <c r="M39" s="21"/>
      <c r="N39" s="21"/>
      <c r="O39" s="21"/>
    </row>
    <row r="40" spans="1:15" ht="27" customHeight="1">
      <c r="A40" s="27"/>
      <c r="B40" s="9"/>
      <c r="C40" s="9"/>
      <c r="D40" s="9"/>
      <c r="E40" s="45"/>
      <c r="F40" s="14"/>
      <c r="G40" s="66"/>
      <c r="H40" s="18"/>
      <c r="I40" s="26"/>
      <c r="J40" s="43"/>
      <c r="K40" s="43"/>
      <c r="L40" s="43"/>
      <c r="M40" s="21"/>
      <c r="N40" s="21"/>
      <c r="O40" s="21"/>
    </row>
    <row r="41" spans="1:15" ht="15" customHeight="1">
      <c r="A41" s="69"/>
      <c r="B41" s="69"/>
      <c r="C41" s="69"/>
      <c r="D41" s="69"/>
      <c r="E41" s="69"/>
      <c r="F41" s="69"/>
      <c r="G41" s="69"/>
      <c r="H41" s="21"/>
      <c r="I41" s="67"/>
      <c r="J41" s="21"/>
      <c r="K41" s="21"/>
      <c r="L41" s="21"/>
      <c r="M41" s="21"/>
      <c r="N41" s="21"/>
      <c r="O41" s="21"/>
    </row>
  </sheetData>
  <sheetProtection/>
  <mergeCells count="33">
    <mergeCell ref="F25:F26"/>
    <mergeCell ref="G25:G26"/>
    <mergeCell ref="A25:A26"/>
    <mergeCell ref="E25:E26"/>
    <mergeCell ref="K28:K37"/>
    <mergeCell ref="B33:D33"/>
    <mergeCell ref="L25:L26"/>
    <mergeCell ref="K25:K26"/>
    <mergeCell ref="I25:I26"/>
    <mergeCell ref="J25:J26"/>
    <mergeCell ref="D25:D26"/>
    <mergeCell ref="B25:B26"/>
    <mergeCell ref="A18:A19"/>
    <mergeCell ref="A23:G23"/>
    <mergeCell ref="A41:G41"/>
    <mergeCell ref="A1:B1"/>
    <mergeCell ref="A2:B4"/>
    <mergeCell ref="G2:G3"/>
    <mergeCell ref="A5:G5"/>
    <mergeCell ref="A6:G6"/>
    <mergeCell ref="A7:G7"/>
    <mergeCell ref="A14:G14"/>
    <mergeCell ref="A22:G22"/>
    <mergeCell ref="C25:C26"/>
    <mergeCell ref="H25:H26"/>
    <mergeCell ref="A38:D38"/>
    <mergeCell ref="A8:G8"/>
    <mergeCell ref="A9:G9"/>
    <mergeCell ref="A10:G10"/>
    <mergeCell ref="A12:G12"/>
    <mergeCell ref="A13:G13"/>
    <mergeCell ref="A11:G11"/>
    <mergeCell ref="B18:E18"/>
  </mergeCells>
  <printOptions/>
  <pageMargins left="0.07874015748031496" right="0.11811023622047245" top="0.19" bottom="0.16" header="0.24" footer="0.19"/>
  <pageSetup fitToHeight="0" fitToWidth="1" horizontalDpi="600" verticalDpi="600" orientation="landscape" paperSize="9" scale="34"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Чуркин Григорий Рудольфович</cp:lastModifiedBy>
  <cp:lastPrinted>2022-10-10T06:16:47Z</cp:lastPrinted>
  <dcterms:created xsi:type="dcterms:W3CDTF">2016-02-04T06:52:46Z</dcterms:created>
  <dcterms:modified xsi:type="dcterms:W3CDTF">2023-08-02T08:57:16Z</dcterms:modified>
  <cp:category/>
  <cp:version/>
  <cp:contentType/>
  <cp:contentStatus/>
</cp:coreProperties>
</file>